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3715" windowHeight="10035"/>
  </bookViews>
  <sheets>
    <sheet name="Feuil1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H35" i="1" l="1"/>
  <c r="I35" i="1" s="1"/>
  <c r="J35" i="1" s="1"/>
  <c r="H34" i="1"/>
  <c r="I34" i="1" s="1"/>
  <c r="J34" i="1" s="1"/>
  <c r="H33" i="1"/>
  <c r="I33" i="1" s="1"/>
  <c r="J33" i="1" s="1"/>
  <c r="H32" i="1"/>
  <c r="I32" i="1" s="1"/>
  <c r="J32" i="1" s="1"/>
  <c r="H31" i="1"/>
  <c r="I31" i="1" s="1"/>
  <c r="J31" i="1" s="1"/>
  <c r="H30" i="1"/>
  <c r="I30" i="1" s="1"/>
  <c r="J30" i="1" s="1"/>
  <c r="H29" i="1"/>
  <c r="I29" i="1" s="1"/>
  <c r="J29" i="1" s="1"/>
  <c r="H28" i="1"/>
  <c r="I28" i="1" s="1"/>
  <c r="J28" i="1" s="1"/>
  <c r="H27" i="1"/>
  <c r="I27" i="1" s="1"/>
  <c r="J27" i="1" s="1"/>
  <c r="H26" i="1"/>
  <c r="I26" i="1" s="1"/>
  <c r="J26" i="1" s="1"/>
  <c r="H25" i="1"/>
  <c r="I25" i="1" s="1"/>
  <c r="J25" i="1" s="1"/>
  <c r="H24" i="1"/>
  <c r="I24" i="1" s="1"/>
  <c r="J24" i="1" s="1"/>
  <c r="H23" i="1"/>
  <c r="I23" i="1" s="1"/>
  <c r="J23" i="1" s="1"/>
  <c r="H22" i="1"/>
  <c r="I22" i="1" s="1"/>
  <c r="J22" i="1" s="1"/>
  <c r="J21" i="1"/>
  <c r="H20" i="1"/>
  <c r="I20" i="1" s="1"/>
  <c r="J20" i="1" s="1"/>
  <c r="H19" i="1"/>
  <c r="I19" i="1" s="1"/>
  <c r="J19" i="1" s="1"/>
  <c r="H18" i="1"/>
  <c r="I18" i="1" s="1"/>
  <c r="J18" i="1" s="1"/>
  <c r="H17" i="1"/>
  <c r="I17" i="1" s="1"/>
  <c r="J17" i="1" s="1"/>
  <c r="H16" i="1"/>
  <c r="I16" i="1" s="1"/>
  <c r="J16" i="1" s="1"/>
  <c r="H15" i="1"/>
  <c r="I15" i="1" s="1"/>
  <c r="J15" i="1" s="1"/>
  <c r="H14" i="1"/>
  <c r="I14" i="1" s="1"/>
  <c r="J14" i="1" s="1"/>
  <c r="H13" i="1"/>
  <c r="I13" i="1" s="1"/>
  <c r="J13" i="1" s="1"/>
  <c r="H12" i="1"/>
  <c r="I12" i="1" s="1"/>
  <c r="J12" i="1" s="1"/>
  <c r="H11" i="1"/>
  <c r="I11" i="1" s="1"/>
  <c r="J11" i="1" s="1"/>
  <c r="H10" i="1"/>
  <c r="I10" i="1" s="1"/>
  <c r="J10" i="1" s="1"/>
  <c r="H9" i="1"/>
  <c r="I9" i="1" s="1"/>
  <c r="J9" i="1" s="1"/>
</calcChain>
</file>

<file path=xl/sharedStrings.xml><?xml version="1.0" encoding="utf-8"?>
<sst xmlns="http://schemas.openxmlformats.org/spreadsheetml/2006/main" count="151" uniqueCount="79">
  <si>
    <t>REPUBLIQUE ISLAMIQUE DE MAURITANIE</t>
  </si>
  <si>
    <t>Honneur- Fraternité-Justice</t>
  </si>
  <si>
    <t xml:space="preserve">MINISTERE DE LA SANTE </t>
  </si>
  <si>
    <t>Nouakchott, le 09-09-2020</t>
  </si>
  <si>
    <t>PLAN DE PASSATION DES MARCHES actualisé le 09 09 2020</t>
  </si>
  <si>
    <t>Réf.</t>
  </si>
  <si>
    <t>Réalisations envisagées</t>
  </si>
  <si>
    <t>Service ou Direction Maître d’ouvrage</t>
  </si>
  <si>
    <t>Source de financement</t>
  </si>
  <si>
    <t>Type de marché</t>
  </si>
  <si>
    <t>Mode de passation</t>
  </si>
  <si>
    <t>Date prévue de lancement de la procédure de sélection</t>
  </si>
  <si>
    <t>Date prévue d’attribution du contrat</t>
  </si>
  <si>
    <t>Date prévue de démarrage des prestations</t>
  </si>
  <si>
    <t>Date prévue d’achèvement des prestations</t>
  </si>
  <si>
    <t xml:space="preserve">Acquisition d'équipements de la sall rythmologie </t>
  </si>
  <si>
    <t>CNC</t>
  </si>
  <si>
    <t>BCI</t>
  </si>
  <si>
    <t>Fourniture</t>
  </si>
  <si>
    <t>AON</t>
  </si>
  <si>
    <t>Acquisition d'équipements de maternité  au profit des  structures hospitalières du pays</t>
  </si>
  <si>
    <t xml:space="preserve"> structures hospitalières de référence de Nktt et régionales</t>
  </si>
  <si>
    <t>Acquisition d'équipements médicaux, d'imagerie médicale au profit des Centres hospitalier de Kiffa et CHME</t>
  </si>
  <si>
    <t xml:space="preserve"> structures hospitalières Régionales et Centrales</t>
  </si>
  <si>
    <t>AOI</t>
  </si>
  <si>
    <t>Dossier Equipement Complet du CS AWJEFT (DAO lot unique)</t>
  </si>
  <si>
    <t>CSM</t>
  </si>
  <si>
    <t>Acquisition de materiel de transport</t>
  </si>
  <si>
    <t>Niveau Central</t>
  </si>
  <si>
    <t xml:space="preserve">Acquisition d'équipements informatiques et materiel de bureau pour les points focaux DRH et DAF dans les DRAS </t>
  </si>
  <si>
    <t>Dossier Construction d'un service d'urgence pour le CNO (DAO lot unique)</t>
  </si>
  <si>
    <t>CNO</t>
  </si>
  <si>
    <t>Travaux</t>
  </si>
  <si>
    <t xml:space="preserve">Dossier d'acquisition des Groupes Electrogéne </t>
  </si>
  <si>
    <t>Acquisition d’équipements informatiques</t>
  </si>
  <si>
    <t>CNOUSP, l'équipe du Projet et la DISS</t>
  </si>
  <si>
    <t>BM</t>
  </si>
  <si>
    <t xml:space="preserve">Mener une étude sur la morbidité et mortalité des MNT </t>
  </si>
  <si>
    <t>DMNT</t>
  </si>
  <si>
    <t>service de consultant</t>
  </si>
  <si>
    <t>SFQC</t>
  </si>
  <si>
    <t>Entretien des Bâtiment du Ministère de la Santé (BLOC A, BLOC B et le Bloc DGR)</t>
  </si>
  <si>
    <t>DGR</t>
  </si>
  <si>
    <t>BE</t>
  </si>
  <si>
    <t>Aquisition d'une ambulance médicalisée pour le CSA de Kankoussa et un véhicule pour la supervision</t>
  </si>
  <si>
    <t>CSM de Kankossa</t>
  </si>
  <si>
    <t>AFD</t>
  </si>
  <si>
    <t xml:space="preserve">Les audits de Forfait Obstétrical </t>
  </si>
  <si>
    <t>DSME</t>
  </si>
  <si>
    <t>effectué</t>
  </si>
  <si>
    <t>Assitance technique pour Le pilotage, le suivi et la qualité du dispositif FO sont améliorés</t>
  </si>
  <si>
    <t>Audit du projet CMR 1146 pour 2018 et fin du projet</t>
  </si>
  <si>
    <t>Acquisition 2 ambulances médicalisé</t>
  </si>
  <si>
    <t>CSM Selibaby et Ghabou</t>
  </si>
  <si>
    <t>AECID</t>
  </si>
  <si>
    <t>Recruter une assistance technique internationale (pool d'experts) d'appui à la DGR</t>
  </si>
  <si>
    <t>GAVI</t>
  </si>
  <si>
    <t>Service de consulatnt</t>
  </si>
  <si>
    <t>Recrutement d'un assistant technique en santé publique au niveau de la CPC chargé d'accompagner l'équipe centrale du MS dans l'organisation du programme et la mise en place d´un système de gestion efficace planification, exécution, suivi et évaluation) (1 expert national/12 mois/5 ans)</t>
  </si>
  <si>
    <t>CPC</t>
  </si>
  <si>
    <t>Recrutement d'une personne qualifiée pour accompagner le logisticien national du PEV dans le suivi de la CdF et de la gestion des vaccins (1 expert national/12 mois/2 ans)</t>
  </si>
  <si>
    <t>PEV</t>
  </si>
  <si>
    <t>CI</t>
  </si>
  <si>
    <t>Contruction des incinérateurs Monfort dans la zone pilote PBF (Gui; HEG;HEC)</t>
  </si>
  <si>
    <t>MS</t>
  </si>
  <si>
    <t>INAYA</t>
  </si>
  <si>
    <t>Mutiplication et diffusion des PNP en SR aux wilayas de Hodh El Gharbi et Guidimagha</t>
  </si>
  <si>
    <t>Fourniture de service</t>
  </si>
  <si>
    <t>recrutement d'un consulatnt FBR pour le niveau central</t>
  </si>
  <si>
    <t>recrutement d'un consulatnt FBR pour le niveau régional</t>
  </si>
  <si>
    <t>Acquisition de 5  veihcules 4x4  destinés à la région du Hodh chargui  et aux  missions de supervisions</t>
  </si>
  <si>
    <t xml:space="preserve">Formation en cascade du personnel médical et paramédical à la prévention et PEC des Hépatites </t>
  </si>
  <si>
    <t>INHV</t>
  </si>
  <si>
    <t>PCDE</t>
  </si>
  <si>
    <t>Acquisition des équipement complémentaires, paillasses amovibles, réactifs et petits matériel pour le contrôle de qualité des produits SR</t>
  </si>
  <si>
    <t>LNCQM</t>
  </si>
  <si>
    <t>SWEDD</t>
  </si>
  <si>
    <t>Acquisition des équipements des Banques de Sang</t>
  </si>
  <si>
    <t>CNTS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</si>
</sst>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9"/>
      <color theme="1"/>
      <name val="Times New Roman"/>
      <family val="1"/>
    </font>
    <font>
      <b/>
      <sz val="12"/>
      <name val="Times New Roman"/>
      <family val="1"/>
    </font>
    <font>
      <sz val="6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4"/>
      <color theme="1"/>
      <name val="Times New Roman"/>
      <family val="1"/>
    </font>
    <font>
      <sz val="5.5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0" borderId="0" xfId="2" applyFont="1" applyAlignment="1">
      <alignment horizontal="center"/>
    </xf>
    <xf numFmtId="0" fontId="6" fillId="0" borderId="0" xfId="0" applyFont="1" applyAlignment="1">
      <alignment vertical="center"/>
    </xf>
    <xf numFmtId="43" fontId="0" fillId="0" borderId="0" xfId="1" applyFont="1"/>
    <xf numFmtId="0" fontId="7" fillId="0" borderId="0" xfId="0" applyFont="1"/>
    <xf numFmtId="14" fontId="2" fillId="0" borderId="0" xfId="0" applyNumberFormat="1" applyFont="1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5" fontId="12" fillId="0" borderId="1" xfId="0" applyNumberFormat="1" applyFont="1" applyBorder="1" applyAlignment="1">
      <alignment vertical="center" wrapText="1"/>
    </xf>
    <xf numFmtId="0" fontId="12" fillId="0" borderId="1" xfId="0" applyFont="1" applyFill="1" applyBorder="1" applyAlignment="1">
      <alignment horizontal="left" vertical="center" wrapText="1"/>
    </xf>
    <xf numFmtId="3" fontId="12" fillId="2" borderId="1" xfId="0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12" fillId="2" borderId="1" xfId="0" applyFont="1" applyFill="1" applyBorder="1" applyAlignment="1">
      <alignment horizontal="left" vertical="center" wrapText="1"/>
    </xf>
    <xf numFmtId="43" fontId="12" fillId="2" borderId="1" xfId="1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top" wrapText="1"/>
    </xf>
    <xf numFmtId="15" fontId="14" fillId="0" borderId="1" xfId="0" applyNumberFormat="1" applyFont="1" applyBorder="1" applyAlignment="1">
      <alignment vertical="center" wrapText="1"/>
    </xf>
    <xf numFmtId="15" fontId="14" fillId="0" borderId="1" xfId="0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15" fontId="14" fillId="0" borderId="1" xfId="0" applyNumberFormat="1" applyFont="1" applyFill="1" applyBorder="1" applyAlignment="1">
      <alignment vertical="center" wrapText="1"/>
    </xf>
    <xf numFmtId="15" fontId="13" fillId="0" borderId="1" xfId="0" applyNumberFormat="1" applyFont="1" applyFill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15" fontId="5" fillId="2" borderId="1" xfId="0" applyNumberFormat="1" applyFont="1" applyFill="1" applyBorder="1" applyAlignment="1">
      <alignment vertical="center" wrapText="1"/>
    </xf>
    <xf numFmtId="15" fontId="16" fillId="2" borderId="1" xfId="0" applyNumberFormat="1" applyFont="1" applyFill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 wrapText="1"/>
    </xf>
    <xf numFmtId="15" fontId="14" fillId="2" borderId="1" xfId="0" applyNumberFormat="1" applyFont="1" applyFill="1" applyBorder="1" applyAlignment="1">
      <alignment vertical="center" wrapText="1"/>
    </xf>
    <xf numFmtId="15" fontId="13" fillId="2" borderId="1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</cellXfs>
  <cellStyles count="3">
    <cellStyle name="Milliers" xfId="1" builtinId="3"/>
    <cellStyle name="Normal" xfId="0" builtinId="0"/>
    <cellStyle name="Normal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tabSelected="1" workbookViewId="0">
      <selection activeCell="A3" sqref="A3:K3"/>
    </sheetView>
  </sheetViews>
  <sheetFormatPr baseColWidth="10" defaultRowHeight="15" x14ac:dyDescent="0.25"/>
  <cols>
    <col min="2" max="2" width="28.42578125" customWidth="1"/>
  </cols>
  <sheetData>
    <row r="1" spans="1:11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</row>
    <row r="2" spans="1:1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ht="15.75" x14ac:dyDescent="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spans="1:11" x14ac:dyDescent="0.25">
      <c r="C4" s="4"/>
      <c r="E4" s="5"/>
      <c r="H4" s="6" t="s">
        <v>3</v>
      </c>
      <c r="I4" s="7"/>
    </row>
    <row r="5" spans="1:11" x14ac:dyDescent="0.25">
      <c r="C5" s="8"/>
      <c r="E5" s="5"/>
    </row>
    <row r="6" spans="1:11" ht="18.75" x14ac:dyDescent="0.25">
      <c r="A6" s="9" t="s">
        <v>4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x14ac:dyDescent="0.25">
      <c r="C7" s="10"/>
      <c r="E7" s="5"/>
    </row>
    <row r="8" spans="1:11" ht="63.75" x14ac:dyDescent="0.25">
      <c r="A8" s="11" t="s">
        <v>5</v>
      </c>
      <c r="B8" s="11" t="s">
        <v>6</v>
      </c>
      <c r="C8" s="11" t="s">
        <v>7</v>
      </c>
      <c r="D8" s="11" t="s">
        <v>8</v>
      </c>
      <c r="E8" s="11" t="s">
        <v>9</v>
      </c>
      <c r="F8" s="11" t="s">
        <v>10</v>
      </c>
      <c r="G8" s="11" t="s">
        <v>11</v>
      </c>
      <c r="H8" s="11" t="s">
        <v>12</v>
      </c>
      <c r="I8" s="11" t="s">
        <v>13</v>
      </c>
      <c r="J8" s="11" t="s">
        <v>14</v>
      </c>
    </row>
    <row r="9" spans="1:11" ht="25.5" x14ac:dyDescent="0.25">
      <c r="A9" s="12">
        <v>1</v>
      </c>
      <c r="B9" s="13" t="s">
        <v>15</v>
      </c>
      <c r="C9" s="13" t="s">
        <v>16</v>
      </c>
      <c r="D9" s="12" t="s">
        <v>17</v>
      </c>
      <c r="E9" s="13" t="s">
        <v>18</v>
      </c>
      <c r="F9" s="12" t="s">
        <v>19</v>
      </c>
      <c r="G9" s="14">
        <v>44078</v>
      </c>
      <c r="H9" s="14">
        <f>G9+60</f>
        <v>44138</v>
      </c>
      <c r="I9" s="14">
        <f t="shared" ref="I9:I20" si="0">H9+21</f>
        <v>44159</v>
      </c>
      <c r="J9" s="14">
        <f>+I9+120</f>
        <v>44279</v>
      </c>
    </row>
    <row r="10" spans="1:11" ht="63.75" x14ac:dyDescent="0.25">
      <c r="A10" s="12">
        <v>2</v>
      </c>
      <c r="B10" s="13" t="s">
        <v>20</v>
      </c>
      <c r="C10" s="13" t="s">
        <v>21</v>
      </c>
      <c r="D10" s="12" t="s">
        <v>17</v>
      </c>
      <c r="E10" s="13" t="s">
        <v>18</v>
      </c>
      <c r="F10" s="12" t="s">
        <v>19</v>
      </c>
      <c r="G10" s="14">
        <v>44078</v>
      </c>
      <c r="H10" s="14">
        <f>G10+60</f>
        <v>44138</v>
      </c>
      <c r="I10" s="14">
        <f t="shared" si="0"/>
        <v>44159</v>
      </c>
      <c r="J10" s="14">
        <f>+I10+120</f>
        <v>44279</v>
      </c>
    </row>
    <row r="11" spans="1:11" ht="51" x14ac:dyDescent="0.25">
      <c r="A11" s="12">
        <v>3</v>
      </c>
      <c r="B11" s="13" t="s">
        <v>22</v>
      </c>
      <c r="C11" s="13" t="s">
        <v>23</v>
      </c>
      <c r="D11" s="12" t="s">
        <v>17</v>
      </c>
      <c r="E11" s="13" t="s">
        <v>18</v>
      </c>
      <c r="F11" s="12" t="s">
        <v>24</v>
      </c>
      <c r="G11" s="14">
        <v>44054</v>
      </c>
      <c r="H11" s="14">
        <f>G11+75</f>
        <v>44129</v>
      </c>
      <c r="I11" s="14">
        <f t="shared" si="0"/>
        <v>44150</v>
      </c>
      <c r="J11" s="14">
        <f>+I11+120</f>
        <v>44270</v>
      </c>
    </row>
    <row r="12" spans="1:11" ht="25.5" x14ac:dyDescent="0.25">
      <c r="A12" s="12">
        <v>4</v>
      </c>
      <c r="B12" s="13" t="s">
        <v>25</v>
      </c>
      <c r="C12" s="13" t="s">
        <v>26</v>
      </c>
      <c r="D12" s="12" t="s">
        <v>17</v>
      </c>
      <c r="E12" s="13" t="s">
        <v>18</v>
      </c>
      <c r="F12" s="12" t="s">
        <v>24</v>
      </c>
      <c r="G12" s="14">
        <v>44073</v>
      </c>
      <c r="H12" s="14">
        <f>G12+75</f>
        <v>44148</v>
      </c>
      <c r="I12" s="14">
        <f t="shared" si="0"/>
        <v>44169</v>
      </c>
      <c r="J12" s="14">
        <f>+I12+105</f>
        <v>44274</v>
      </c>
    </row>
    <row r="13" spans="1:11" ht="25.5" x14ac:dyDescent="0.25">
      <c r="A13" s="12">
        <v>5</v>
      </c>
      <c r="B13" s="15" t="s">
        <v>27</v>
      </c>
      <c r="C13" s="13" t="s">
        <v>28</v>
      </c>
      <c r="D13" s="13" t="s">
        <v>17</v>
      </c>
      <c r="E13" s="13" t="s">
        <v>18</v>
      </c>
      <c r="F13" s="12" t="s">
        <v>24</v>
      </c>
      <c r="G13" s="14">
        <v>44078</v>
      </c>
      <c r="H13" s="14">
        <f>G13+75</f>
        <v>44153</v>
      </c>
      <c r="I13" s="14">
        <f t="shared" si="0"/>
        <v>44174</v>
      </c>
      <c r="J13" s="14">
        <f>+I13+90</f>
        <v>44264</v>
      </c>
    </row>
    <row r="14" spans="1:11" ht="51" x14ac:dyDescent="0.25">
      <c r="A14" s="12">
        <v>6</v>
      </c>
      <c r="B14" s="16" t="s">
        <v>29</v>
      </c>
      <c r="C14" s="13" t="s">
        <v>28</v>
      </c>
      <c r="D14" s="13" t="s">
        <v>17</v>
      </c>
      <c r="E14" s="13" t="s">
        <v>18</v>
      </c>
      <c r="F14" s="12" t="s">
        <v>19</v>
      </c>
      <c r="G14" s="14">
        <v>44087</v>
      </c>
      <c r="H14" s="14">
        <f>G14+60</f>
        <v>44147</v>
      </c>
      <c r="I14" s="14">
        <f t="shared" si="0"/>
        <v>44168</v>
      </c>
      <c r="J14" s="14">
        <f>+I14+60</f>
        <v>44228</v>
      </c>
    </row>
    <row r="15" spans="1:11" ht="38.25" x14ac:dyDescent="0.25">
      <c r="A15" s="12">
        <v>7</v>
      </c>
      <c r="B15" s="16" t="s">
        <v>30</v>
      </c>
      <c r="C15" s="13" t="s">
        <v>31</v>
      </c>
      <c r="D15" s="13" t="s">
        <v>17</v>
      </c>
      <c r="E15" s="13" t="s">
        <v>32</v>
      </c>
      <c r="F15" s="12" t="s">
        <v>19</v>
      </c>
      <c r="G15" s="14">
        <v>44087</v>
      </c>
      <c r="H15" s="14">
        <f t="shared" ref="H15:H17" si="1">G15+60</f>
        <v>44147</v>
      </c>
      <c r="I15" s="14">
        <f t="shared" si="0"/>
        <v>44168</v>
      </c>
      <c r="J15" s="14">
        <f t="shared" ref="J15:J17" si="2">+I15+60</f>
        <v>44228</v>
      </c>
    </row>
    <row r="16" spans="1:11" ht="30" x14ac:dyDescent="0.25">
      <c r="A16" s="12">
        <v>8</v>
      </c>
      <c r="B16" s="17" t="s">
        <v>33</v>
      </c>
      <c r="C16" s="13" t="s">
        <v>28</v>
      </c>
      <c r="D16" s="13" t="s">
        <v>17</v>
      </c>
      <c r="E16" s="13" t="s">
        <v>18</v>
      </c>
      <c r="F16" s="12" t="s">
        <v>19</v>
      </c>
      <c r="G16" s="14">
        <v>44087</v>
      </c>
      <c r="H16" s="14">
        <f t="shared" si="1"/>
        <v>44147</v>
      </c>
      <c r="I16" s="14">
        <f t="shared" si="0"/>
        <v>44168</v>
      </c>
      <c r="J16" s="14">
        <f t="shared" si="2"/>
        <v>44228</v>
      </c>
    </row>
    <row r="17" spans="1:10" ht="60" x14ac:dyDescent="0.25">
      <c r="A17" s="12">
        <v>9</v>
      </c>
      <c r="B17" s="17" t="s">
        <v>34</v>
      </c>
      <c r="C17" s="17" t="s">
        <v>35</v>
      </c>
      <c r="D17" s="13" t="s">
        <v>36</v>
      </c>
      <c r="E17" s="13" t="s">
        <v>18</v>
      </c>
      <c r="F17" s="12" t="s">
        <v>19</v>
      </c>
      <c r="G17" s="14">
        <v>44088</v>
      </c>
      <c r="H17" s="14">
        <f t="shared" si="1"/>
        <v>44148</v>
      </c>
      <c r="I17" s="14">
        <f t="shared" si="0"/>
        <v>44169</v>
      </c>
      <c r="J17" s="14">
        <f t="shared" si="2"/>
        <v>44229</v>
      </c>
    </row>
    <row r="18" spans="1:10" ht="25.5" x14ac:dyDescent="0.25">
      <c r="A18" s="12">
        <v>10</v>
      </c>
      <c r="B18" s="18" t="s">
        <v>37</v>
      </c>
      <c r="C18" s="13" t="s">
        <v>38</v>
      </c>
      <c r="D18" s="13" t="s">
        <v>17</v>
      </c>
      <c r="E18" s="13" t="s">
        <v>39</v>
      </c>
      <c r="F18" s="12" t="s">
        <v>40</v>
      </c>
      <c r="G18" s="14">
        <v>44087</v>
      </c>
      <c r="H18" s="14">
        <f>G18+120</f>
        <v>44207</v>
      </c>
      <c r="I18" s="14">
        <f t="shared" si="0"/>
        <v>44228</v>
      </c>
      <c r="J18" s="14">
        <f>+I18+90</f>
        <v>44318</v>
      </c>
    </row>
    <row r="19" spans="1:10" ht="38.25" x14ac:dyDescent="0.25">
      <c r="A19" s="12">
        <v>11</v>
      </c>
      <c r="B19" s="19" t="s">
        <v>41</v>
      </c>
      <c r="C19" s="19" t="s">
        <v>42</v>
      </c>
      <c r="D19" s="19" t="s">
        <v>43</v>
      </c>
      <c r="E19" s="19" t="s">
        <v>18</v>
      </c>
      <c r="F19" s="19" t="s">
        <v>19</v>
      </c>
      <c r="G19" s="19">
        <v>44068</v>
      </c>
      <c r="H19" s="19">
        <f>G19+45</f>
        <v>44113</v>
      </c>
      <c r="I19" s="19">
        <f t="shared" si="0"/>
        <v>44134</v>
      </c>
      <c r="J19" s="19">
        <f>+I19+60+129</f>
        <v>44323</v>
      </c>
    </row>
    <row r="20" spans="1:10" ht="60" x14ac:dyDescent="0.25">
      <c r="A20" s="12">
        <v>12</v>
      </c>
      <c r="B20" s="20" t="s">
        <v>44</v>
      </c>
      <c r="C20" s="13" t="s">
        <v>45</v>
      </c>
      <c r="D20" s="13" t="s">
        <v>46</v>
      </c>
      <c r="E20" s="13" t="s">
        <v>18</v>
      </c>
      <c r="F20" s="12" t="s">
        <v>19</v>
      </c>
      <c r="G20" s="21">
        <v>44073</v>
      </c>
      <c r="H20" s="21">
        <f>G20+60</f>
        <v>44133</v>
      </c>
      <c r="I20" s="21">
        <f t="shared" si="0"/>
        <v>44154</v>
      </c>
      <c r="J20" s="21">
        <f>+I20+30</f>
        <v>44184</v>
      </c>
    </row>
    <row r="21" spans="1:10" ht="25.5" x14ac:dyDescent="0.25">
      <c r="A21" s="12">
        <v>13</v>
      </c>
      <c r="B21" s="20" t="s">
        <v>47</v>
      </c>
      <c r="C21" s="13" t="s">
        <v>48</v>
      </c>
      <c r="D21" s="13" t="s">
        <v>46</v>
      </c>
      <c r="E21" s="13" t="s">
        <v>39</v>
      </c>
      <c r="F21" s="12" t="s">
        <v>40</v>
      </c>
      <c r="G21" s="22" t="e">
        <v>#VALUE!</v>
      </c>
      <c r="H21" s="22" t="s">
        <v>49</v>
      </c>
      <c r="I21" s="21">
        <v>43892</v>
      </c>
      <c r="J21" s="21">
        <f>+I21+75</f>
        <v>43967</v>
      </c>
    </row>
    <row r="22" spans="1:10" ht="45" x14ac:dyDescent="0.25">
      <c r="A22" s="12">
        <v>14</v>
      </c>
      <c r="B22" s="20" t="s">
        <v>50</v>
      </c>
      <c r="C22" s="13" t="s">
        <v>48</v>
      </c>
      <c r="D22" s="13" t="s">
        <v>46</v>
      </c>
      <c r="E22" s="13" t="s">
        <v>39</v>
      </c>
      <c r="F22" s="12" t="s">
        <v>40</v>
      </c>
      <c r="G22" s="14">
        <v>44077</v>
      </c>
      <c r="H22" s="14">
        <f>G22+120</f>
        <v>44197</v>
      </c>
      <c r="I22" s="14">
        <f t="shared" ref="I22:I26" si="3">H22+21</f>
        <v>44218</v>
      </c>
      <c r="J22" s="14">
        <f>+I22+365</f>
        <v>44583</v>
      </c>
    </row>
    <row r="23" spans="1:10" ht="30" x14ac:dyDescent="0.25">
      <c r="A23" s="12">
        <v>15</v>
      </c>
      <c r="B23" s="20" t="s">
        <v>51</v>
      </c>
      <c r="C23" s="13" t="s">
        <v>48</v>
      </c>
      <c r="D23" s="13" t="s">
        <v>46</v>
      </c>
      <c r="E23" s="13" t="s">
        <v>39</v>
      </c>
      <c r="F23" s="12" t="s">
        <v>40</v>
      </c>
      <c r="G23" s="21">
        <v>44073</v>
      </c>
      <c r="H23" s="21">
        <f>G23+120</f>
        <v>44193</v>
      </c>
      <c r="I23" s="21">
        <f t="shared" si="3"/>
        <v>44214</v>
      </c>
      <c r="J23" s="21">
        <f>+I23+45</f>
        <v>44259</v>
      </c>
    </row>
    <row r="24" spans="1:10" ht="38.25" x14ac:dyDescent="0.25">
      <c r="A24" s="12">
        <v>16</v>
      </c>
      <c r="B24" s="23" t="s">
        <v>52</v>
      </c>
      <c r="C24" s="13" t="s">
        <v>53</v>
      </c>
      <c r="D24" s="13" t="s">
        <v>54</v>
      </c>
      <c r="E24" s="13" t="s">
        <v>18</v>
      </c>
      <c r="F24" s="12" t="s">
        <v>19</v>
      </c>
      <c r="G24" s="21">
        <v>44073</v>
      </c>
      <c r="H24" s="21">
        <f>G24+60</f>
        <v>44133</v>
      </c>
      <c r="I24" s="21">
        <f t="shared" si="3"/>
        <v>44154</v>
      </c>
      <c r="J24" s="21">
        <f>+I24+30</f>
        <v>44184</v>
      </c>
    </row>
    <row r="25" spans="1:10" ht="38.25" x14ac:dyDescent="0.25">
      <c r="A25" s="12">
        <v>17</v>
      </c>
      <c r="B25" s="18" t="s">
        <v>55</v>
      </c>
      <c r="C25" s="13" t="s">
        <v>42</v>
      </c>
      <c r="D25" s="13" t="s">
        <v>56</v>
      </c>
      <c r="E25" s="13" t="s">
        <v>57</v>
      </c>
      <c r="F25" s="12" t="s">
        <v>40</v>
      </c>
      <c r="G25" s="21">
        <v>44103</v>
      </c>
      <c r="H25" s="21">
        <f>G25+120</f>
        <v>44223</v>
      </c>
      <c r="I25" s="21">
        <f t="shared" si="3"/>
        <v>44244</v>
      </c>
      <c r="J25" s="21">
        <f>+I25+365</f>
        <v>44609</v>
      </c>
    </row>
    <row r="26" spans="1:10" ht="127.5" x14ac:dyDescent="0.25">
      <c r="A26" s="12">
        <v>18</v>
      </c>
      <c r="B26" s="18" t="s">
        <v>58</v>
      </c>
      <c r="C26" s="13" t="s">
        <v>59</v>
      </c>
      <c r="D26" s="13" t="s">
        <v>56</v>
      </c>
      <c r="E26" s="13" t="s">
        <v>57</v>
      </c>
      <c r="F26" s="12" t="s">
        <v>40</v>
      </c>
      <c r="G26" s="21">
        <v>44103</v>
      </c>
      <c r="H26" s="21">
        <f>G26+120</f>
        <v>44223</v>
      </c>
      <c r="I26" s="21">
        <f t="shared" si="3"/>
        <v>44244</v>
      </c>
      <c r="J26" s="21">
        <f>+I26+365</f>
        <v>44609</v>
      </c>
    </row>
    <row r="27" spans="1:10" ht="76.5" x14ac:dyDescent="0.25">
      <c r="A27" s="12">
        <v>19</v>
      </c>
      <c r="B27" s="18" t="s">
        <v>60</v>
      </c>
      <c r="C27" s="13" t="s">
        <v>61</v>
      </c>
      <c r="D27" s="13" t="s">
        <v>56</v>
      </c>
      <c r="E27" s="13" t="s">
        <v>57</v>
      </c>
      <c r="F27" s="12" t="s">
        <v>62</v>
      </c>
      <c r="G27" s="21">
        <v>44046</v>
      </c>
      <c r="H27" s="21">
        <f>G27+60</f>
        <v>44106</v>
      </c>
      <c r="I27" s="21">
        <f>H27+7</f>
        <v>44113</v>
      </c>
      <c r="J27" s="21">
        <f>+I27+365</f>
        <v>44478</v>
      </c>
    </row>
    <row r="28" spans="1:10" ht="38.25" x14ac:dyDescent="0.25">
      <c r="A28" s="12">
        <v>20</v>
      </c>
      <c r="B28" s="18" t="s">
        <v>63</v>
      </c>
      <c r="C28" s="13" t="s">
        <v>64</v>
      </c>
      <c r="D28" s="13" t="s">
        <v>65</v>
      </c>
      <c r="E28" s="13" t="s">
        <v>32</v>
      </c>
      <c r="F28" s="12" t="s">
        <v>19</v>
      </c>
      <c r="G28" s="24">
        <v>44104</v>
      </c>
      <c r="H28" s="25">
        <f>G28+75</f>
        <v>44179</v>
      </c>
      <c r="I28" s="24">
        <f>H28+21</f>
        <v>44200</v>
      </c>
      <c r="J28" s="24">
        <f>+I28+60</f>
        <v>44260</v>
      </c>
    </row>
    <row r="29" spans="1:10" ht="38.25" x14ac:dyDescent="0.25">
      <c r="A29" s="12">
        <v>21</v>
      </c>
      <c r="B29" s="18" t="s">
        <v>66</v>
      </c>
      <c r="C29" s="13" t="s">
        <v>64</v>
      </c>
      <c r="D29" s="13" t="s">
        <v>65</v>
      </c>
      <c r="E29" s="13" t="s">
        <v>67</v>
      </c>
      <c r="F29" s="12" t="s">
        <v>19</v>
      </c>
      <c r="G29" s="24">
        <v>44075</v>
      </c>
      <c r="H29" s="25">
        <f>G29+60</f>
        <v>44135</v>
      </c>
      <c r="I29" s="24">
        <f>H29+21</f>
        <v>44156</v>
      </c>
      <c r="J29" s="24">
        <f>+I29+30</f>
        <v>44186</v>
      </c>
    </row>
    <row r="30" spans="1:10" ht="25.5" x14ac:dyDescent="0.25">
      <c r="A30" s="12">
        <v>22</v>
      </c>
      <c r="B30" s="18" t="s">
        <v>68</v>
      </c>
      <c r="C30" s="26" t="s">
        <v>64</v>
      </c>
      <c r="D30" s="26" t="s">
        <v>65</v>
      </c>
      <c r="E30" s="26" t="s">
        <v>57</v>
      </c>
      <c r="F30" s="27" t="s">
        <v>62</v>
      </c>
      <c r="G30" s="28">
        <v>44066</v>
      </c>
      <c r="H30" s="29">
        <f>G30+120</f>
        <v>44186</v>
      </c>
      <c r="I30" s="28">
        <f>H30+7</f>
        <v>44193</v>
      </c>
      <c r="J30" s="28">
        <f>+I30+120</f>
        <v>44313</v>
      </c>
    </row>
    <row r="31" spans="1:10" ht="25.5" x14ac:dyDescent="0.25">
      <c r="A31" s="12">
        <v>23</v>
      </c>
      <c r="B31" s="18" t="s">
        <v>69</v>
      </c>
      <c r="C31" s="26" t="s">
        <v>64</v>
      </c>
      <c r="D31" s="26" t="s">
        <v>65</v>
      </c>
      <c r="E31" s="26" t="s">
        <v>57</v>
      </c>
      <c r="F31" s="27" t="s">
        <v>62</v>
      </c>
      <c r="G31" s="28">
        <v>44067</v>
      </c>
      <c r="H31" s="29">
        <f>G31+120</f>
        <v>44187</v>
      </c>
      <c r="I31" s="28">
        <f>H31+7</f>
        <v>44194</v>
      </c>
      <c r="J31" s="28">
        <f>+I31+120</f>
        <v>44314</v>
      </c>
    </row>
    <row r="32" spans="1:10" ht="51" x14ac:dyDescent="0.25">
      <c r="A32" s="12">
        <v>24</v>
      </c>
      <c r="B32" s="30" t="s">
        <v>70</v>
      </c>
      <c r="C32" s="26" t="s">
        <v>64</v>
      </c>
      <c r="D32" s="26" t="s">
        <v>65</v>
      </c>
      <c r="E32" s="26" t="s">
        <v>67</v>
      </c>
      <c r="F32" s="27" t="s">
        <v>19</v>
      </c>
      <c r="G32" s="28">
        <v>44067</v>
      </c>
      <c r="H32" s="29">
        <f>G32+120</f>
        <v>44187</v>
      </c>
      <c r="I32" s="28">
        <f>H32+7</f>
        <v>44194</v>
      </c>
      <c r="J32" s="28">
        <f>+I32+120</f>
        <v>44314</v>
      </c>
    </row>
    <row r="33" spans="1:10" ht="38.25" x14ac:dyDescent="0.25">
      <c r="A33" s="12">
        <v>25</v>
      </c>
      <c r="B33" s="18" t="s">
        <v>71</v>
      </c>
      <c r="C33" s="13" t="s">
        <v>72</v>
      </c>
      <c r="D33" s="13" t="s">
        <v>73</v>
      </c>
      <c r="E33" s="13" t="s">
        <v>57</v>
      </c>
      <c r="F33" s="12" t="s">
        <v>40</v>
      </c>
      <c r="G33" s="31">
        <v>44066</v>
      </c>
      <c r="H33" s="32">
        <f>G33+120</f>
        <v>44186</v>
      </c>
      <c r="I33" s="31">
        <f>H33+7</f>
        <v>44193</v>
      </c>
      <c r="J33" s="31">
        <f>+I33+120</f>
        <v>44313</v>
      </c>
    </row>
    <row r="34" spans="1:10" ht="63.75" x14ac:dyDescent="0.25">
      <c r="A34" s="12">
        <v>26</v>
      </c>
      <c r="B34" s="18" t="s">
        <v>74</v>
      </c>
      <c r="C34" s="13" t="s">
        <v>75</v>
      </c>
      <c r="D34" s="13" t="s">
        <v>76</v>
      </c>
      <c r="E34" s="13" t="s">
        <v>18</v>
      </c>
      <c r="F34" s="12" t="s">
        <v>19</v>
      </c>
      <c r="G34" s="24">
        <v>44036</v>
      </c>
      <c r="H34" s="24">
        <f>G34+60</f>
        <v>44096</v>
      </c>
      <c r="I34" s="24">
        <f>H34+21</f>
        <v>44117</v>
      </c>
      <c r="J34" s="24">
        <f>+I34+90</f>
        <v>44207</v>
      </c>
    </row>
    <row r="35" spans="1:10" ht="25.5" x14ac:dyDescent="0.25">
      <c r="A35" s="33">
        <v>27</v>
      </c>
      <c r="B35" s="18" t="s">
        <v>77</v>
      </c>
      <c r="C35" s="34" t="s">
        <v>78</v>
      </c>
      <c r="D35" s="34" t="s">
        <v>17</v>
      </c>
      <c r="E35" s="13" t="s">
        <v>18</v>
      </c>
      <c r="F35" s="12" t="s">
        <v>19</v>
      </c>
      <c r="G35" s="24">
        <v>44037</v>
      </c>
      <c r="H35" s="24">
        <f>G35+60</f>
        <v>44097</v>
      </c>
      <c r="I35" s="24">
        <f>H35+21</f>
        <v>44118</v>
      </c>
      <c r="J35" s="24">
        <f>+I35+90</f>
        <v>44208</v>
      </c>
    </row>
  </sheetData>
  <mergeCells count="4">
    <mergeCell ref="A1:K1"/>
    <mergeCell ref="A2:K2"/>
    <mergeCell ref="A3:K3"/>
    <mergeCell ref="A6:K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Mauritel 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Brahim Ould Mohamed Abderrahmane</dc:creator>
  <cp:lastModifiedBy>Brahim Ould Mohamed Abderrahmane</cp:lastModifiedBy>
  <dcterms:created xsi:type="dcterms:W3CDTF">2020-09-22T16:27:39Z</dcterms:created>
  <dcterms:modified xsi:type="dcterms:W3CDTF">2020-09-22T16:29:29Z</dcterms:modified>
</cp:coreProperties>
</file>